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hdisegutl-my.sharepoint.com/personal/jcneves_iseg_ulisboa_pt/Documents/Teaching-Portuguese/Aulas-ISEG/Gestao Financeira - GEI/Tutorials-GEI-2020/"/>
    </mc:Choice>
  </mc:AlternateContent>
  <xr:revisionPtr revIDLastSave="0" documentId="14_{F0EBF1F7-15BC-4916-9883-E6DC83E7F341}" xr6:coauthVersionLast="36" xr6:coauthVersionMax="36" xr10:uidLastSave="{00000000-0000-0000-0000-000000000000}"/>
  <bookViews>
    <workbookView xWindow="0" yWindow="0" windowWidth="19200" windowHeight="6930" xr2:uid="{6F2499BA-A207-4DBC-8CE8-2B2455C6A8B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1" l="1"/>
  <c r="B47" i="1"/>
  <c r="B28" i="1"/>
  <c r="B27" i="1"/>
  <c r="B26" i="1"/>
  <c r="B15" i="1"/>
  <c r="B45" i="1" l="1"/>
  <c r="B33" i="1"/>
  <c r="B20" i="1"/>
  <c r="B22" i="1" s="1"/>
  <c r="B43" i="1" s="1"/>
  <c r="B29" i="1" l="1"/>
  <c r="B6" i="1"/>
  <c r="B11" i="1" s="1"/>
  <c r="B30" i="1" l="1"/>
  <c r="B38" i="1" s="1"/>
  <c r="B34" i="1"/>
  <c r="B35" i="1" s="1"/>
  <c r="B36" i="1"/>
  <c r="B37" i="1" l="1"/>
  <c r="B39" i="1" s="1"/>
  <c r="B40" i="1"/>
  <c r="B44" i="1"/>
  <c r="B46" i="1" s="1"/>
</calcChain>
</file>

<file path=xl/sharedStrings.xml><?xml version="1.0" encoding="utf-8"?>
<sst xmlns="http://schemas.openxmlformats.org/spreadsheetml/2006/main" count="51" uniqueCount="42">
  <si>
    <t>Informações financeiras de base</t>
  </si>
  <si>
    <t>Balanço</t>
  </si>
  <si>
    <t>Ativo fixo bruto</t>
  </si>
  <si>
    <t>Depreciações e amortizações</t>
  </si>
  <si>
    <t>Ativo fixo liquido</t>
  </si>
  <si>
    <t>Inventário</t>
  </si>
  <si>
    <t>Outras rubricas do ativo cíclico</t>
  </si>
  <si>
    <t>Passivo cíclico</t>
  </si>
  <si>
    <t>Caixa e equivalentes</t>
  </si>
  <si>
    <t>Capital investido</t>
  </si>
  <si>
    <t>Resultados</t>
  </si>
  <si>
    <t>Resultados operacionais</t>
  </si>
  <si>
    <t>Custos financeiros</t>
  </si>
  <si>
    <t>Resultados antes de impostos</t>
  </si>
  <si>
    <t>Impostos sobre lucros</t>
  </si>
  <si>
    <t>Resultados liquidos</t>
  </si>
  <si>
    <t>Custo médio do capital</t>
  </si>
  <si>
    <t>Custo do capital próprio</t>
  </si>
  <si>
    <t>Custo do capital alheio</t>
  </si>
  <si>
    <t>Endividamento</t>
  </si>
  <si>
    <t>Taxa efetiva de impostos s/ lucros</t>
  </si>
  <si>
    <t>Capital próprio</t>
  </si>
  <si>
    <t>Capital alheio</t>
  </si>
  <si>
    <t>Calculo do EVA</t>
  </si>
  <si>
    <t>Resultado operacional</t>
  </si>
  <si>
    <t>Imposto s/ resultados operacionais</t>
  </si>
  <si>
    <t>Resultado operacional liquido de impostos (NOPAT)</t>
  </si>
  <si>
    <t>Rendibilidade do capital investido liquido de impostos</t>
  </si>
  <si>
    <t>EVA</t>
  </si>
  <si>
    <t>Perspetiva do capital próprio (Resultado Residual)</t>
  </si>
  <si>
    <t>Resultados líquidos</t>
  </si>
  <si>
    <t>Resultado residual</t>
  </si>
  <si>
    <t>RR=RL-ke*CP</t>
  </si>
  <si>
    <t>Capital obtido</t>
  </si>
  <si>
    <t>Se não existirem impostos diferidos no ano, é igual a NOPAT</t>
  </si>
  <si>
    <t>NOPLAT = Net operating profit less adjusted taxes</t>
  </si>
  <si>
    <t>Autonomia financeira</t>
  </si>
  <si>
    <t>EVA=(RCI-km)*CI</t>
  </si>
  <si>
    <t>EVA=RO*(1-t)-km*CI</t>
  </si>
  <si>
    <t>RR=(RCP-ke)*CP</t>
  </si>
  <si>
    <t>Rendibilidade do capital próprio</t>
  </si>
  <si>
    <t>kd=EF/D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</si>
</sst>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38" fontId="0" fillId="0" borderId="0" xfId="0" applyNumberFormat="1"/>
    <xf numFmtId="10" fontId="0" fillId="0" borderId="0" xfId="0" applyNumberFormat="1"/>
    <xf numFmtId="0" fontId="2" fillId="0" borderId="1" xfId="0" applyFont="1" applyBorder="1" applyAlignment="1">
      <alignment horizontal="center"/>
    </xf>
    <xf numFmtId="0" fontId="0" fillId="0" borderId="2" xfId="0" applyBorder="1"/>
    <xf numFmtId="0" fontId="0" fillId="0" borderId="1" xfId="0" applyBorder="1"/>
    <xf numFmtId="38" fontId="0" fillId="0" borderId="2" xfId="0" applyNumberFormat="1" applyBorder="1"/>
    <xf numFmtId="0" fontId="2" fillId="0" borderId="3" xfId="0" applyFont="1" applyBorder="1"/>
    <xf numFmtId="38" fontId="2" fillId="0" borderId="4" xfId="0" applyNumberFormat="1" applyFont="1" applyBorder="1"/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0" borderId="3" xfId="0" applyBorder="1"/>
    <xf numFmtId="38" fontId="0" fillId="0" borderId="4" xfId="0" applyNumberFormat="1" applyBorder="1"/>
    <xf numFmtId="0" fontId="2" fillId="0" borderId="7" xfId="0" applyFont="1" applyBorder="1"/>
    <xf numFmtId="38" fontId="2" fillId="0" borderId="8" xfId="0" applyNumberFormat="1" applyFont="1" applyBorder="1"/>
    <xf numFmtId="164" fontId="0" fillId="0" borderId="2" xfId="0" applyNumberFormat="1" applyBorder="1"/>
    <xf numFmtId="10" fontId="0" fillId="0" borderId="2" xfId="0" applyNumberFormat="1" applyBorder="1"/>
    <xf numFmtId="2" fontId="0" fillId="0" borderId="2" xfId="0" applyNumberFormat="1" applyBorder="1"/>
    <xf numFmtId="164" fontId="0" fillId="0" borderId="2" xfId="1" applyNumberFormat="1" applyFont="1" applyBorder="1"/>
    <xf numFmtId="10" fontId="0" fillId="0" borderId="4" xfId="1" applyNumberFormat="1" applyFont="1" applyBorder="1"/>
    <xf numFmtId="0" fontId="2" fillId="0" borderId="5" xfId="0" applyFont="1" applyBorder="1"/>
    <xf numFmtId="10" fontId="0" fillId="0" borderId="2" xfId="1" applyNumberFormat="1" applyFont="1" applyBorder="1"/>
    <xf numFmtId="0" fontId="0" fillId="0" borderId="0" xfId="0" applyBorder="1"/>
    <xf numFmtId="38" fontId="0" fillId="0" borderId="0" xfId="0" applyNumberFormat="1" applyBorder="1"/>
    <xf numFmtId="38" fontId="0" fillId="0" borderId="6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5D703-1315-483C-A4A1-FB19F3024294}">
  <dimension ref="A1:D49"/>
  <sheetViews>
    <sheetView tabSelected="1" workbookViewId="0">
      <selection activeCell="E48" sqref="E48"/>
    </sheetView>
  </sheetViews>
  <sheetFormatPr defaultRowHeight="14.5" x14ac:dyDescent="0.35"/>
  <cols>
    <col min="1" max="1" width="46.453125" bestFit="1" customWidth="1"/>
    <col min="2" max="2" width="10.453125" bestFit="1" customWidth="1"/>
  </cols>
  <sheetData>
    <row r="1" spans="1:2" ht="19" thickBot="1" x14ac:dyDescent="0.5">
      <c r="A1" s="1" t="s">
        <v>0</v>
      </c>
    </row>
    <row r="2" spans="1:2" ht="15" thickBot="1" x14ac:dyDescent="0.4">
      <c r="A2" s="10" t="s">
        <v>1</v>
      </c>
      <c r="B2" s="11"/>
    </row>
    <row r="3" spans="1:2" x14ac:dyDescent="0.35">
      <c r="A3" s="4" t="s">
        <v>9</v>
      </c>
      <c r="B3" s="5"/>
    </row>
    <row r="4" spans="1:2" x14ac:dyDescent="0.35">
      <c r="A4" s="6" t="s">
        <v>2</v>
      </c>
      <c r="B4" s="7">
        <v>6000</v>
      </c>
    </row>
    <row r="5" spans="1:2" x14ac:dyDescent="0.35">
      <c r="A5" s="6" t="s">
        <v>3</v>
      </c>
      <c r="B5" s="7">
        <v>-1500</v>
      </c>
    </row>
    <row r="6" spans="1:2" x14ac:dyDescent="0.35">
      <c r="A6" s="6" t="s">
        <v>4</v>
      </c>
      <c r="B6" s="7">
        <f>SUM(B4:B5)</f>
        <v>4500</v>
      </c>
    </row>
    <row r="7" spans="1:2" x14ac:dyDescent="0.35">
      <c r="A7" s="6" t="s">
        <v>5</v>
      </c>
      <c r="B7" s="7">
        <v>3300</v>
      </c>
    </row>
    <row r="8" spans="1:2" x14ac:dyDescent="0.35">
      <c r="A8" s="6" t="s">
        <v>6</v>
      </c>
      <c r="B8" s="7">
        <v>2200</v>
      </c>
    </row>
    <row r="9" spans="1:2" x14ac:dyDescent="0.35">
      <c r="A9" s="6" t="s">
        <v>7</v>
      </c>
      <c r="B9" s="7">
        <v>-1330</v>
      </c>
    </row>
    <row r="10" spans="1:2" x14ac:dyDescent="0.35">
      <c r="A10" s="6" t="s">
        <v>8</v>
      </c>
      <c r="B10" s="7">
        <v>200</v>
      </c>
    </row>
    <row r="11" spans="1:2" x14ac:dyDescent="0.35">
      <c r="A11" s="14" t="s">
        <v>9</v>
      </c>
      <c r="B11" s="15">
        <f>SUM(B6:B10)</f>
        <v>8870</v>
      </c>
    </row>
    <row r="12" spans="1:2" x14ac:dyDescent="0.35">
      <c r="A12" s="4" t="s">
        <v>33</v>
      </c>
      <c r="B12" s="7"/>
    </row>
    <row r="13" spans="1:2" x14ac:dyDescent="0.35">
      <c r="A13" s="6" t="s">
        <v>21</v>
      </c>
      <c r="B13" s="7">
        <v>5322</v>
      </c>
    </row>
    <row r="14" spans="1:2" x14ac:dyDescent="0.35">
      <c r="A14" s="6" t="s">
        <v>22</v>
      </c>
      <c r="B14" s="7">
        <v>3548</v>
      </c>
    </row>
    <row r="15" spans="1:2" ht="15" thickBot="1" x14ac:dyDescent="0.4">
      <c r="A15" s="8" t="s">
        <v>33</v>
      </c>
      <c r="B15" s="9">
        <f>+B13+B14</f>
        <v>8870</v>
      </c>
    </row>
    <row r="16" spans="1:2" ht="15" thickBot="1" x14ac:dyDescent="0.4">
      <c r="B16" s="2"/>
    </row>
    <row r="17" spans="1:4" ht="15" thickBot="1" x14ac:dyDescent="0.4">
      <c r="A17" s="10" t="s">
        <v>10</v>
      </c>
      <c r="B17" s="11"/>
    </row>
    <row r="18" spans="1:4" x14ac:dyDescent="0.35">
      <c r="A18" s="6" t="s">
        <v>11</v>
      </c>
      <c r="B18" s="7">
        <v>1250</v>
      </c>
    </row>
    <row r="19" spans="1:4" x14ac:dyDescent="0.35">
      <c r="A19" s="6" t="s">
        <v>12</v>
      </c>
      <c r="B19" s="7">
        <v>-231</v>
      </c>
      <c r="D19" s="3"/>
    </row>
    <row r="20" spans="1:4" x14ac:dyDescent="0.35">
      <c r="A20" s="6" t="s">
        <v>13</v>
      </c>
      <c r="B20" s="7">
        <f>SUM(B18:B19)</f>
        <v>1019</v>
      </c>
    </row>
    <row r="21" spans="1:4" x14ac:dyDescent="0.35">
      <c r="A21" s="6" t="s">
        <v>14</v>
      </c>
      <c r="B21" s="7">
        <v>-336</v>
      </c>
    </row>
    <row r="22" spans="1:4" ht="15" thickBot="1" x14ac:dyDescent="0.4">
      <c r="A22" s="12" t="s">
        <v>15</v>
      </c>
      <c r="B22" s="13">
        <f>SUM(B20:B21)</f>
        <v>683</v>
      </c>
    </row>
    <row r="23" spans="1:4" ht="15" thickBot="1" x14ac:dyDescent="0.4"/>
    <row r="24" spans="1:4" ht="15" thickBot="1" x14ac:dyDescent="0.4">
      <c r="A24" s="21" t="s">
        <v>16</v>
      </c>
      <c r="B24" s="11"/>
    </row>
    <row r="25" spans="1:4" x14ac:dyDescent="0.35">
      <c r="A25" s="6" t="s">
        <v>17</v>
      </c>
      <c r="B25" s="16">
        <v>0.1</v>
      </c>
    </row>
    <row r="26" spans="1:4" x14ac:dyDescent="0.35">
      <c r="A26" s="6" t="s">
        <v>18</v>
      </c>
      <c r="B26" s="17">
        <f>-B19/B14</f>
        <v>6.5107102593010141E-2</v>
      </c>
      <c r="C26" t="s">
        <v>41</v>
      </c>
    </row>
    <row r="27" spans="1:4" x14ac:dyDescent="0.35">
      <c r="A27" s="6" t="s">
        <v>36</v>
      </c>
      <c r="B27" s="18">
        <f>+B13/$B$15</f>
        <v>0.6</v>
      </c>
    </row>
    <row r="28" spans="1:4" x14ac:dyDescent="0.35">
      <c r="A28" s="6" t="s">
        <v>19</v>
      </c>
      <c r="B28" s="18">
        <f>+B14/$B$15</f>
        <v>0.4</v>
      </c>
    </row>
    <row r="29" spans="1:4" x14ac:dyDescent="0.35">
      <c r="A29" s="6" t="s">
        <v>20</v>
      </c>
      <c r="B29" s="19">
        <f>-B21/B20</f>
        <v>0.32973503434739942</v>
      </c>
    </row>
    <row r="30" spans="1:4" ht="15" thickBot="1" x14ac:dyDescent="0.4">
      <c r="A30" s="12" t="s">
        <v>16</v>
      </c>
      <c r="B30" s="20">
        <f>B25*B27+B26*B28*(1-B29)</f>
        <v>7.7455603953297703E-2</v>
      </c>
    </row>
    <row r="31" spans="1:4" ht="15" thickBot="1" x14ac:dyDescent="0.4"/>
    <row r="32" spans="1:4" ht="15" thickBot="1" x14ac:dyDescent="0.4">
      <c r="A32" s="21" t="s">
        <v>23</v>
      </c>
      <c r="B32" s="11"/>
    </row>
    <row r="33" spans="1:4" x14ac:dyDescent="0.35">
      <c r="A33" s="6" t="s">
        <v>24</v>
      </c>
      <c r="B33" s="7">
        <f>+B18</f>
        <v>1250</v>
      </c>
    </row>
    <row r="34" spans="1:4" x14ac:dyDescent="0.35">
      <c r="A34" s="6" t="s">
        <v>25</v>
      </c>
      <c r="B34" s="7">
        <f>-B33*B29</f>
        <v>-412.16879293424927</v>
      </c>
    </row>
    <row r="35" spans="1:4" x14ac:dyDescent="0.35">
      <c r="A35" s="6" t="s">
        <v>26</v>
      </c>
      <c r="B35" s="7">
        <f>+B33+B34</f>
        <v>837.83120706575073</v>
      </c>
      <c r="D35" t="s">
        <v>35</v>
      </c>
    </row>
    <row r="36" spans="1:4" x14ac:dyDescent="0.35">
      <c r="A36" s="6" t="s">
        <v>9</v>
      </c>
      <c r="B36" s="7">
        <f>+B15</f>
        <v>8870</v>
      </c>
      <c r="D36" t="s">
        <v>34</v>
      </c>
    </row>
    <row r="37" spans="1:4" x14ac:dyDescent="0.35">
      <c r="A37" s="6" t="s">
        <v>27</v>
      </c>
      <c r="B37" s="22">
        <f>+B35/B36</f>
        <v>9.4456731349013612E-2</v>
      </c>
    </row>
    <row r="38" spans="1:4" x14ac:dyDescent="0.35">
      <c r="A38" s="6" t="s">
        <v>16</v>
      </c>
      <c r="B38" s="22">
        <f>+B30</f>
        <v>7.7455603953297703E-2</v>
      </c>
    </row>
    <row r="39" spans="1:4" x14ac:dyDescent="0.35">
      <c r="A39" s="6" t="s">
        <v>28</v>
      </c>
      <c r="B39" s="7">
        <f>(B37-B38)*B36</f>
        <v>150.80000000000013</v>
      </c>
      <c r="C39" t="s">
        <v>37</v>
      </c>
    </row>
    <row r="40" spans="1:4" ht="15" thickBot="1" x14ac:dyDescent="0.4">
      <c r="A40" s="12" t="s">
        <v>28</v>
      </c>
      <c r="B40" s="13">
        <f>B35-B38*B36</f>
        <v>150.80000000000007</v>
      </c>
      <c r="C40" t="s">
        <v>38</v>
      </c>
    </row>
    <row r="41" spans="1:4" ht="15" thickBot="1" x14ac:dyDescent="0.4">
      <c r="A41" s="23"/>
      <c r="B41" s="24"/>
    </row>
    <row r="42" spans="1:4" ht="15" thickBot="1" x14ac:dyDescent="0.4">
      <c r="A42" s="21" t="s">
        <v>29</v>
      </c>
      <c r="B42" s="25"/>
    </row>
    <row r="43" spans="1:4" x14ac:dyDescent="0.35">
      <c r="A43" s="6" t="s">
        <v>30</v>
      </c>
      <c r="B43" s="7">
        <f>+B22</f>
        <v>683</v>
      </c>
    </row>
    <row r="44" spans="1:4" x14ac:dyDescent="0.35">
      <c r="A44" s="6" t="s">
        <v>21</v>
      </c>
      <c r="B44" s="7">
        <f>+B13</f>
        <v>5322</v>
      </c>
    </row>
    <row r="45" spans="1:4" x14ac:dyDescent="0.35">
      <c r="A45" s="6" t="s">
        <v>17</v>
      </c>
      <c r="B45" s="19">
        <f>+B25</f>
        <v>0.1</v>
      </c>
    </row>
    <row r="46" spans="1:4" x14ac:dyDescent="0.35">
      <c r="A46" s="6" t="s">
        <v>31</v>
      </c>
      <c r="B46" s="7">
        <f>B43-B45*B44</f>
        <v>150.79999999999995</v>
      </c>
      <c r="C46" t="s">
        <v>32</v>
      </c>
    </row>
    <row r="47" spans="1:4" x14ac:dyDescent="0.35">
      <c r="A47" s="6" t="s">
        <v>40</v>
      </c>
      <c r="B47" s="19">
        <f>+B22/B13</f>
        <v>0.12833521232619316</v>
      </c>
    </row>
    <row r="48" spans="1:4" ht="15" thickBot="1" x14ac:dyDescent="0.4">
      <c r="A48" s="12" t="s">
        <v>31</v>
      </c>
      <c r="B48" s="13">
        <f>(B47-B45)*B44</f>
        <v>150.79999999999995</v>
      </c>
      <c r="C48" t="s">
        <v>39</v>
      </c>
    </row>
    <row r="49" spans="2:2" x14ac:dyDescent="0.35">
      <c r="B49" s="2"/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BCEE50967BDA45BD9115280A2AEE39" ma:contentTypeVersion="10" ma:contentTypeDescription="Create a new document." ma:contentTypeScope="" ma:versionID="a870198e0bf47334bbc38f37f32e30e3">
  <xsd:schema xmlns:xsd="http://www.w3.org/2001/XMLSchema" xmlns:xs="http://www.w3.org/2001/XMLSchema" xmlns:p="http://schemas.microsoft.com/office/2006/metadata/properties" xmlns:ns3="cc717987-0b32-45f3-8c53-7a73edeea497" targetNamespace="http://schemas.microsoft.com/office/2006/metadata/properties" ma:root="true" ma:fieldsID="c3715dfebd2ca36090439a5f949a6d69" ns3:_="">
    <xsd:import namespace="cc717987-0b32-45f3-8c53-7a73edeea49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717987-0b32-45f3-8c53-7a73edeea4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B3A69D-4DAA-4A39-A23D-14821763B2C9}">
  <ds:schemaRefs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cc717987-0b32-45f3-8c53-7a73edeea497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001D46B-13CE-4C6A-A18F-A8807A9FD0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717987-0b32-45f3-8c53-7a73edeea4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5F7BE3-AB3E-4267-8053-927BFEBF9A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Administrator</cp:lastModifiedBy>
  <cp:revision/>
  <dcterms:created xsi:type="dcterms:W3CDTF">2020-11-07T21:56:18Z</dcterms:created>
  <dcterms:modified xsi:type="dcterms:W3CDTF">2020-11-14T00:11:23Z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0x0101006DBCEE50967BDA45BD9115280A2AEE39</vt:lpwstr>
  </property>
</Properties>
</file>